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1" i="1"/>
  <c r="D19"/>
  <c r="E19"/>
  <c r="D17"/>
  <c r="E17"/>
  <c r="D16"/>
  <c r="E16"/>
  <c r="D15"/>
  <c r="E15"/>
  <c r="E18"/>
  <c r="D14"/>
  <c r="E14"/>
  <c r="E13"/>
  <c r="E12"/>
  <c r="D12"/>
  <c r="E11"/>
  <c r="D11" s="1"/>
  <c r="D20" s="1"/>
  <c r="G19"/>
  <c r="G17"/>
  <c r="G16"/>
  <c r="G14"/>
  <c r="C20"/>
  <c r="G13"/>
  <c r="G15"/>
  <c r="G18"/>
  <c r="G11"/>
  <c r="F20"/>
  <c r="G12"/>
  <c r="E20" l="1"/>
  <c r="G20"/>
  <c r="G22" s="1"/>
  <c r="G23" s="1"/>
</calcChain>
</file>

<file path=xl/sharedStrings.xml><?xml version="1.0" encoding="utf-8"?>
<sst xmlns="http://schemas.openxmlformats.org/spreadsheetml/2006/main" count="29" uniqueCount="29">
  <si>
    <t>ИТОГО:</t>
  </si>
  <si>
    <t>Штатное расписание</t>
  </si>
  <si>
    <t>№</t>
  </si>
  <si>
    <t>П/п</t>
  </si>
  <si>
    <t xml:space="preserve">Должность </t>
  </si>
  <si>
    <t>Дворник</t>
  </si>
  <si>
    <t>Годовой фонд оплаты труда, рубли</t>
  </si>
  <si>
    <t>Месячный фонд оплаты, рубли</t>
  </si>
  <si>
    <t>Количество штатных единиц</t>
  </si>
  <si>
    <t>Оклад , рубли</t>
  </si>
  <si>
    <t>Гл.бухгалтер</t>
  </si>
  <si>
    <t xml:space="preserve">Уборщица </t>
  </si>
  <si>
    <t>Диспетчер</t>
  </si>
  <si>
    <t>Гл. инженер</t>
  </si>
  <si>
    <t xml:space="preserve"> Отпускные, руб.</t>
  </si>
  <si>
    <t>Всего зарплата с отпускными, руб.</t>
  </si>
  <si>
    <t xml:space="preserve">Начисления на ФОТ, руб.              20.2%                     </t>
  </si>
  <si>
    <t>зарплата</t>
  </si>
  <si>
    <t>удержано налоги</t>
  </si>
  <si>
    <t xml:space="preserve">                                                                                                                                                                      Общим собранием членов ТСН ЖК "Бриз"</t>
  </si>
  <si>
    <t xml:space="preserve">                                                                                                                                                                                                     Утверждено </t>
  </si>
  <si>
    <t xml:space="preserve">              Председатель                                                                                              Жуков Ю.А.</t>
  </si>
  <si>
    <t>Уборщица (старшая)</t>
  </si>
  <si>
    <t xml:space="preserve">             Гл. бухгалтер                                                                                               Натёкина О.В.</t>
  </si>
  <si>
    <t>Оператор котельной (7 мес.)</t>
  </si>
  <si>
    <t>Садовник (6 мес.)</t>
  </si>
  <si>
    <t>Слесарь-ремонтник</t>
  </si>
  <si>
    <t xml:space="preserve">                                                                                                                                                              протокол № __ от ______________ 2018 г.</t>
  </si>
  <si>
    <t>ТСН ЖК "Бриз"  на  2018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</si>
</sst>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theme="1"/>
      </right>
      <top/>
      <bottom style="medium">
        <color rgb="FF000000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/>
      <diagonal/>
    </border>
    <border>
      <left style="thin">
        <color theme="1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/>
    <xf numFmtId="0" fontId="3" fillId="0" borderId="5" xfId="0" applyFont="1" applyBorder="1"/>
    <xf numFmtId="0" fontId="0" fillId="0" borderId="5" xfId="0" applyBorder="1"/>
    <xf numFmtId="2" fontId="5" fillId="0" borderId="5" xfId="0" applyNumberFormat="1" applyFont="1" applyBorder="1"/>
    <xf numFmtId="2" fontId="0" fillId="0" borderId="0" xfId="0" applyNumberFormat="1"/>
    <xf numFmtId="0" fontId="0" fillId="0" borderId="0" xfId="0" applyBorder="1"/>
    <xf numFmtId="0" fontId="0" fillId="0" borderId="9" xfId="0" applyBorder="1"/>
    <xf numFmtId="0" fontId="0" fillId="0" borderId="0" xfId="0" applyAlignment="1"/>
    <xf numFmtId="0" fontId="3" fillId="0" borderId="0" xfId="0" applyFont="1" applyAlignment="1">
      <alignment horizontal="left"/>
    </xf>
    <xf numFmtId="1" fontId="6" fillId="0" borderId="5" xfId="0" applyNumberFormat="1" applyFont="1" applyBorder="1"/>
    <xf numFmtId="0" fontId="0" fillId="0" borderId="0" xfId="0" applyNumberFormat="1"/>
    <xf numFmtId="0" fontId="3" fillId="0" borderId="0" xfId="0" applyFont="1" applyBorder="1"/>
    <xf numFmtId="2" fontId="5" fillId="0" borderId="0" xfId="0" applyNumberFormat="1" applyFont="1" applyBorder="1"/>
    <xf numFmtId="1" fontId="6" fillId="0" borderId="0" xfId="0" applyNumberFormat="1" applyFont="1" applyBorder="1"/>
    <xf numFmtId="0" fontId="4" fillId="0" borderId="0" xfId="0" applyFont="1" applyAlignment="1">
      <alignment horizontal="center"/>
    </xf>
    <xf numFmtId="0" fontId="1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6" fillId="0" borderId="0" xfId="0" applyNumberFormat="1" applyFont="1"/>
    <xf numFmtId="0" fontId="2" fillId="0" borderId="12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3" fillId="0" borderId="0" xfId="0" applyFont="1" applyBorder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showWhiteSpace="0" view="pageLayout" zoomScaleNormal="100" workbookViewId="0">
      <selection activeCell="G23" sqref="G23"/>
    </sheetView>
  </sheetViews>
  <sheetFormatPr defaultRowHeight="15"/>
  <cols>
    <col min="1" max="1" width="6.28515625" customWidth="1"/>
    <col min="2" max="2" width="44.85546875" customWidth="1"/>
    <col min="3" max="4" width="13.7109375" customWidth="1"/>
    <col min="5" max="5" width="14.140625" customWidth="1"/>
    <col min="6" max="6" width="11.28515625" customWidth="1"/>
    <col min="7" max="7" width="18" customWidth="1"/>
    <col min="8" max="8" width="9.140625" customWidth="1"/>
  </cols>
  <sheetData>
    <row r="1" spans="1:15" ht="18.75">
      <c r="B1" s="37" t="s">
        <v>20</v>
      </c>
      <c r="C1" s="37"/>
      <c r="D1" s="37"/>
      <c r="E1" s="37"/>
      <c r="F1" s="37"/>
      <c r="G1" s="37"/>
      <c r="H1" s="37"/>
      <c r="I1" s="37"/>
      <c r="O1" s="14"/>
    </row>
    <row r="2" spans="1:15" ht="15.75" hidden="1">
      <c r="B2" s="1"/>
      <c r="C2" s="1"/>
      <c r="O2" s="14"/>
    </row>
    <row r="3" spans="1:15" ht="15.75" hidden="1">
      <c r="B3" s="35"/>
      <c r="C3" s="35"/>
      <c r="D3" s="36"/>
      <c r="E3" s="36"/>
      <c r="O3" s="14"/>
    </row>
    <row r="4" spans="1:15" ht="20.25" customHeight="1">
      <c r="A4" s="38" t="s">
        <v>19</v>
      </c>
      <c r="B4" s="38"/>
      <c r="C4" s="38"/>
      <c r="D4" s="38"/>
      <c r="E4" s="38"/>
      <c r="F4" s="38"/>
      <c r="G4" s="38"/>
      <c r="H4" s="38"/>
      <c r="I4" s="38"/>
      <c r="J4" s="38"/>
    </row>
    <row r="5" spans="1:15" ht="15.75">
      <c r="B5" s="38" t="s">
        <v>27</v>
      </c>
      <c r="C5" s="38"/>
      <c r="D5" s="38"/>
      <c r="E5" s="38"/>
      <c r="F5" s="38"/>
      <c r="G5" s="38"/>
      <c r="H5" s="38"/>
      <c r="I5" s="38"/>
      <c r="J5" s="17"/>
    </row>
    <row r="6" spans="1:15" ht="20.25">
      <c r="B6" s="3"/>
      <c r="C6" s="24"/>
    </row>
    <row r="7" spans="1:15" ht="20.25">
      <c r="B7" s="43" t="s">
        <v>1</v>
      </c>
      <c r="C7" s="43"/>
      <c r="D7" s="43"/>
      <c r="E7" s="43"/>
      <c r="F7" s="43"/>
      <c r="G7" s="43"/>
    </row>
    <row r="8" spans="1:15" ht="30.75" customHeight="1" thickBot="1">
      <c r="B8" s="44" t="s">
        <v>28</v>
      </c>
      <c r="C8" s="44"/>
      <c r="D8" s="44"/>
      <c r="E8" s="44"/>
      <c r="F8" s="44"/>
      <c r="G8" s="44"/>
    </row>
    <row r="9" spans="1:15" ht="21.75" customHeight="1" thickBot="1">
      <c r="A9" s="6" t="s">
        <v>2</v>
      </c>
      <c r="B9" s="4" t="s">
        <v>4</v>
      </c>
      <c r="C9" s="45" t="s">
        <v>8</v>
      </c>
      <c r="D9" s="45" t="s">
        <v>9</v>
      </c>
      <c r="E9" s="47"/>
      <c r="F9" s="39" t="s">
        <v>7</v>
      </c>
      <c r="G9" s="41" t="s">
        <v>6</v>
      </c>
      <c r="H9" s="15"/>
      <c r="I9" s="15"/>
      <c r="J9" s="15"/>
    </row>
    <row r="10" spans="1:15" ht="45" customHeight="1" thickBot="1">
      <c r="A10" s="9" t="s">
        <v>3</v>
      </c>
      <c r="B10" s="5"/>
      <c r="C10" s="46"/>
      <c r="D10" s="30" t="s">
        <v>17</v>
      </c>
      <c r="E10" s="30" t="s">
        <v>18</v>
      </c>
      <c r="F10" s="40"/>
      <c r="G10" s="42"/>
      <c r="H10" s="15"/>
      <c r="I10" s="15"/>
      <c r="J10" s="15"/>
    </row>
    <row r="11" spans="1:15" ht="16.5" thickBot="1">
      <c r="A11" s="2">
        <v>1</v>
      </c>
      <c r="B11" s="7" t="s">
        <v>10</v>
      </c>
      <c r="C11" s="2">
        <v>1</v>
      </c>
      <c r="D11" s="2">
        <f>F11-E11</f>
        <v>26535</v>
      </c>
      <c r="E11" s="25">
        <f>F11*13%</f>
        <v>3965</v>
      </c>
      <c r="F11" s="25">
        <v>30500</v>
      </c>
      <c r="G11" s="27">
        <f>F11*12</f>
        <v>366000</v>
      </c>
      <c r="H11" s="15"/>
      <c r="I11" s="15"/>
      <c r="J11" s="15"/>
    </row>
    <row r="12" spans="1:15" ht="16.5" thickBot="1">
      <c r="A12" s="2">
        <v>2</v>
      </c>
      <c r="B12" s="7" t="s">
        <v>13</v>
      </c>
      <c r="C12" s="2">
        <v>1</v>
      </c>
      <c r="D12" s="31">
        <f>F12-E12</f>
        <v>25012.5</v>
      </c>
      <c r="E12" s="31">
        <f>F12*13%</f>
        <v>3737.5</v>
      </c>
      <c r="F12" s="25">
        <v>28750</v>
      </c>
      <c r="G12" s="27">
        <f>F12*12</f>
        <v>345000</v>
      </c>
      <c r="H12" s="15"/>
      <c r="I12" s="15"/>
      <c r="J12" s="15"/>
    </row>
    <row r="13" spans="1:15" ht="16.5" thickBot="1">
      <c r="A13" s="2">
        <v>3</v>
      </c>
      <c r="B13" s="7" t="s">
        <v>11</v>
      </c>
      <c r="C13" s="2">
        <v>2</v>
      </c>
      <c r="D13" s="2">
        <v>12615</v>
      </c>
      <c r="E13" s="25">
        <f>14500*13%</f>
        <v>1885</v>
      </c>
      <c r="F13" s="25">
        <v>29000</v>
      </c>
      <c r="G13" s="27">
        <f>SUM(F13*12)</f>
        <v>348000</v>
      </c>
      <c r="H13" s="15"/>
      <c r="I13" s="15"/>
      <c r="J13" s="15"/>
    </row>
    <row r="14" spans="1:15" ht="16.5" thickBot="1">
      <c r="A14" s="2">
        <v>4</v>
      </c>
      <c r="B14" s="7" t="s">
        <v>22</v>
      </c>
      <c r="C14" s="2">
        <v>1</v>
      </c>
      <c r="D14" s="31">
        <f>F14-E14</f>
        <v>14355</v>
      </c>
      <c r="E14" s="31">
        <f>F14*13%</f>
        <v>2145</v>
      </c>
      <c r="F14" s="25">
        <v>16500</v>
      </c>
      <c r="G14" s="27">
        <f>SUM(F14*12)</f>
        <v>198000</v>
      </c>
      <c r="H14" s="15"/>
      <c r="I14" s="15"/>
      <c r="J14" s="15"/>
    </row>
    <row r="15" spans="1:15" ht="16.5" thickBot="1">
      <c r="A15" s="2">
        <v>5</v>
      </c>
      <c r="B15" s="7" t="s">
        <v>5</v>
      </c>
      <c r="C15" s="2">
        <v>1</v>
      </c>
      <c r="D15" s="31">
        <f>F15-E15</f>
        <v>10005</v>
      </c>
      <c r="E15" s="31">
        <f>F15*13%</f>
        <v>1495</v>
      </c>
      <c r="F15" s="25">
        <v>11500</v>
      </c>
      <c r="G15" s="27">
        <f>SUM(F15*12)</f>
        <v>138000</v>
      </c>
      <c r="H15" s="15"/>
      <c r="I15" s="15"/>
      <c r="J15" s="15"/>
    </row>
    <row r="16" spans="1:15" ht="16.5" thickBot="1">
      <c r="A16" s="2">
        <v>6</v>
      </c>
      <c r="B16" s="7" t="s">
        <v>25</v>
      </c>
      <c r="C16" s="2">
        <v>1</v>
      </c>
      <c r="D16" s="31">
        <f>F16-E16</f>
        <v>13485</v>
      </c>
      <c r="E16" s="31">
        <f>F16*13%</f>
        <v>2015</v>
      </c>
      <c r="F16" s="25">
        <v>15500</v>
      </c>
      <c r="G16" s="27">
        <f>SUM(F16*6)</f>
        <v>93000</v>
      </c>
      <c r="H16" s="15"/>
      <c r="I16" s="15"/>
      <c r="J16" s="15"/>
    </row>
    <row r="17" spans="1:10" ht="16.5" thickBot="1">
      <c r="A17" s="2">
        <v>7</v>
      </c>
      <c r="B17" s="7" t="s">
        <v>24</v>
      </c>
      <c r="C17" s="2">
        <v>1</v>
      </c>
      <c r="D17" s="31">
        <f>F17-E17</f>
        <v>16530</v>
      </c>
      <c r="E17" s="31">
        <f>F17*13%</f>
        <v>2470</v>
      </c>
      <c r="F17" s="25">
        <v>19000</v>
      </c>
      <c r="G17" s="27">
        <f>SUM(F17*7)</f>
        <v>133000</v>
      </c>
      <c r="H17" s="15"/>
      <c r="I17" s="15"/>
      <c r="J17" s="15"/>
    </row>
    <row r="18" spans="1:10" ht="16.5" thickBot="1">
      <c r="A18" s="2">
        <v>8</v>
      </c>
      <c r="B18" s="7" t="s">
        <v>12</v>
      </c>
      <c r="C18" s="2">
        <v>4</v>
      </c>
      <c r="D18" s="2">
        <v>14790</v>
      </c>
      <c r="E18" s="25">
        <f>17000*13%</f>
        <v>2210</v>
      </c>
      <c r="F18" s="25">
        <v>68000</v>
      </c>
      <c r="G18" s="27">
        <f>SUM(F18*12)</f>
        <v>816000</v>
      </c>
      <c r="H18" s="15"/>
      <c r="I18" s="15"/>
      <c r="J18" s="15"/>
    </row>
    <row r="19" spans="1:10" ht="16.5" thickBot="1">
      <c r="A19" s="2">
        <v>9</v>
      </c>
      <c r="B19" s="7" t="s">
        <v>26</v>
      </c>
      <c r="C19" s="2">
        <v>1</v>
      </c>
      <c r="D19" s="31">
        <f>F19-E19</f>
        <v>12180</v>
      </c>
      <c r="E19" s="31">
        <f>F19*13%</f>
        <v>1820</v>
      </c>
      <c r="F19" s="25">
        <v>14000</v>
      </c>
      <c r="G19" s="27">
        <f>SUM(F19*12)</f>
        <v>168000</v>
      </c>
      <c r="H19" s="15"/>
      <c r="I19" s="15"/>
      <c r="J19" s="15"/>
    </row>
    <row r="20" spans="1:10" ht="16.5" thickBot="1">
      <c r="A20" s="9"/>
      <c r="B20" s="8" t="s">
        <v>0</v>
      </c>
      <c r="C20" s="9">
        <f>SUM(C11:C19)</f>
        <v>13</v>
      </c>
      <c r="D20" s="32">
        <f>SUM(D11:D19)</f>
        <v>145507.5</v>
      </c>
      <c r="E20" s="32">
        <f>SUM(E11:E19)</f>
        <v>21742.5</v>
      </c>
      <c r="F20" s="26">
        <f>SUM(F11:F19)</f>
        <v>232750</v>
      </c>
      <c r="G20" s="28">
        <f>SUM(G11:G19)</f>
        <v>2605000</v>
      </c>
      <c r="H20" s="16"/>
      <c r="I20" s="15"/>
      <c r="J20" s="15"/>
    </row>
    <row r="21" spans="1:10" ht="18.75">
      <c r="B21" s="18" t="s">
        <v>14</v>
      </c>
      <c r="C21" s="18"/>
      <c r="G21" s="29">
        <f>F20-7750-7917</f>
        <v>217083</v>
      </c>
    </row>
    <row r="22" spans="1:10" ht="18.75">
      <c r="B22" s="10" t="s">
        <v>15</v>
      </c>
      <c r="C22" s="10"/>
      <c r="G22" s="29">
        <f>G20+G21</f>
        <v>2822083</v>
      </c>
    </row>
    <row r="23" spans="1:10" ht="18.75">
      <c r="B23" s="11" t="s">
        <v>16</v>
      </c>
      <c r="C23" s="11"/>
      <c r="D23" s="12"/>
      <c r="E23" s="13"/>
      <c r="F23" s="12"/>
      <c r="G23" s="19">
        <f>G22*20.2%</f>
        <v>570060.76599999995</v>
      </c>
    </row>
    <row r="24" spans="1:10" ht="18.75">
      <c r="B24" s="21"/>
      <c r="C24" s="21"/>
      <c r="D24" s="15"/>
      <c r="E24" s="22"/>
      <c r="F24" s="15"/>
      <c r="G24" s="23"/>
    </row>
    <row r="25" spans="1:10" ht="18.75">
      <c r="B25" s="33" t="s">
        <v>21</v>
      </c>
      <c r="C25" s="34"/>
      <c r="D25" s="34"/>
      <c r="E25" s="34"/>
      <c r="F25" s="34"/>
      <c r="G25" s="34"/>
    </row>
    <row r="26" spans="1:10" ht="18.75">
      <c r="B26" s="21"/>
      <c r="C26" s="21"/>
      <c r="D26" s="15"/>
      <c r="E26" s="22"/>
      <c r="F26" s="15"/>
      <c r="G26" s="23"/>
    </row>
    <row r="27" spans="1:10" ht="18.75">
      <c r="B27" s="33" t="s">
        <v>23</v>
      </c>
      <c r="C27" s="34"/>
      <c r="D27" s="34"/>
      <c r="E27" s="34"/>
      <c r="F27" s="34"/>
      <c r="G27" s="34"/>
    </row>
    <row r="28" spans="1:10" ht="18.75">
      <c r="B28" s="33"/>
      <c r="C28" s="34"/>
      <c r="D28" s="34"/>
      <c r="E28" s="34"/>
      <c r="F28" s="34"/>
      <c r="G28" s="34"/>
    </row>
    <row r="29" spans="1:10" ht="120" customHeight="1">
      <c r="B29" s="21"/>
      <c r="C29" s="21"/>
      <c r="D29" s="15"/>
      <c r="E29" s="22"/>
      <c r="F29" s="15"/>
      <c r="G29" s="23"/>
    </row>
    <row r="30" spans="1:10" ht="92.25" customHeight="1">
      <c r="B30" s="21"/>
      <c r="C30" s="21"/>
      <c r="D30" s="15"/>
      <c r="E30" s="22"/>
      <c r="F30" s="15"/>
      <c r="G30" s="23"/>
    </row>
    <row r="31" spans="1:10" ht="83.25" customHeight="1">
      <c r="B31" s="21"/>
      <c r="C31" s="21"/>
      <c r="D31" s="15"/>
      <c r="E31" s="22"/>
      <c r="F31" s="15"/>
      <c r="G31" s="23"/>
    </row>
    <row r="32" spans="1:10" ht="51.75" customHeight="1">
      <c r="B32" s="10"/>
      <c r="C32" s="10"/>
    </row>
    <row r="33" spans="1:3" ht="96.75" customHeight="1">
      <c r="B33" s="10"/>
      <c r="C33" s="10"/>
    </row>
    <row r="34" spans="1:3" ht="18.75">
      <c r="B34" s="10"/>
      <c r="C34" s="10"/>
    </row>
    <row r="35" spans="1:3" ht="18.75">
      <c r="B35" s="10"/>
      <c r="C35" s="10"/>
    </row>
    <row r="37" spans="1:3">
      <c r="A37" s="20"/>
    </row>
  </sheetData>
  <mergeCells count="13">
    <mergeCell ref="B28:G28"/>
    <mergeCell ref="B3:E3"/>
    <mergeCell ref="B1:I1"/>
    <mergeCell ref="A4:J4"/>
    <mergeCell ref="F9:F10"/>
    <mergeCell ref="G9:G10"/>
    <mergeCell ref="B7:G7"/>
    <mergeCell ref="B8:G8"/>
    <mergeCell ref="B5:I5"/>
    <mergeCell ref="C9:C10"/>
    <mergeCell ref="D9:E9"/>
    <mergeCell ref="B25:G25"/>
    <mergeCell ref="B27:G27"/>
  </mergeCells>
  <pageMargins left="0.7" right="0.7" top="0.27083333333333331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2018-02-20T15:12:34Z</dcterms:modified>
</cp:coreProperties>
</file>